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決算担当共通フォルダー\01_決算整理\元年度決算\■照会関係（都庁各局・各都市）■\02_都庁内からの調べ\20210112_財務局（「経営比較分析表」の分析）\02_作成\"/>
    </mc:Choice>
  </mc:AlternateContent>
  <workbookProtection workbookAlgorithmName="SHA-512" workbookHashValue="7D3xErIIiwh5h4LNuHk2u6Y1QMpA4TCFnBQ4036CLF6Ev2JYw4sEM2+FW1XzEIbIiX1xBrV1L7DiHJUbAnVBcw==" workbookSaltValue="zHUYfnGKQ/qSOuTbHaxFI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EY10" i="5"/>
  <c r="DK10" i="5"/>
  <c r="EY16" i="5"/>
  <c r="DK16" i="5"/>
  <c r="AZ16" i="5"/>
  <c r="FI10" i="5"/>
  <c r="DU10" i="5"/>
  <c r="BV10" i="5"/>
  <c r="BK10" i="5"/>
  <c r="CG17" i="5"/>
  <c r="AO17" i="5"/>
  <c r="EE16" i="5"/>
  <c r="BV16" i="5"/>
  <c r="EO10" i="5"/>
  <c r="DA10" i="5"/>
  <c r="AZ10" i="5"/>
  <c r="BK7" i="4"/>
  <c r="DA16" i="5"/>
  <c r="CE10" i="5"/>
  <c r="BI16" i="5"/>
  <c r="J10" i="5"/>
  <c r="BT10" i="5"/>
  <c r="DS10" i="5"/>
  <c r="FG10" i="5"/>
  <c r="AX16" i="5"/>
  <c r="DI16" i="5"/>
  <c r="EW16" i="5"/>
  <c r="AM11" i="5"/>
  <c r="DS16" i="5"/>
  <c r="FG16" i="5"/>
  <c r="BA7" i="4"/>
  <c r="L10" i="5"/>
  <c r="AX10" i="5"/>
  <c r="CY10" i="5"/>
  <c r="EM10" i="5"/>
  <c r="BT16" i="5"/>
  <c r="EC16" i="5"/>
  <c r="AM17" i="5"/>
  <c r="CE17" i="5"/>
  <c r="EC10" i="5"/>
  <c r="I10" i="5"/>
  <c r="BI10" i="5"/>
  <c r="DI10" i="5"/>
  <c r="EW10" i="5"/>
  <c r="CY16" i="5"/>
  <c r="FE16" i="5" l="1"/>
  <c r="DQ16" i="5"/>
  <c r="BG16" i="5"/>
  <c r="AK11" i="5"/>
  <c r="EA10" i="5"/>
  <c r="CC10" i="5"/>
  <c r="EU16" i="5"/>
  <c r="DG16" i="5"/>
  <c r="AV16" i="5"/>
  <c r="FE10" i="5"/>
  <c r="DQ10" i="5"/>
  <c r="BR10" i="5"/>
  <c r="EK16" i="5"/>
  <c r="CW16" i="5"/>
  <c r="CC17" i="5"/>
  <c r="AK17" i="5"/>
  <c r="EA16" i="5"/>
  <c r="BR16" i="5"/>
  <c r="EK10" i="5"/>
  <c r="CW10" i="5"/>
  <c r="AV10" i="5"/>
  <c r="AQ7" i="4"/>
  <c r="EU10" i="5"/>
  <c r="DG10" i="5"/>
  <c r="BG10" i="5"/>
  <c r="EV16" i="5"/>
  <c r="DH16" i="5"/>
  <c r="AW16" i="5"/>
  <c r="FF10" i="5"/>
  <c r="DR10" i="5"/>
  <c r="BS10" i="5"/>
  <c r="BS16" i="5"/>
  <c r="EL16" i="5"/>
  <c r="CX16" i="5"/>
  <c r="EV10" i="5"/>
  <c r="DH10" i="5"/>
  <c r="BH10" i="5"/>
  <c r="CD17" i="5"/>
  <c r="EL10" i="5"/>
  <c r="CX10" i="5"/>
  <c r="AW10" i="5"/>
  <c r="AV7" i="4"/>
  <c r="FF16" i="5"/>
  <c r="DR16" i="5"/>
  <c r="BH16" i="5"/>
  <c r="AL11" i="5"/>
  <c r="EB10" i="5"/>
  <c r="CD10" i="5"/>
  <c r="AL17" i="5"/>
  <c r="EB16" i="5"/>
  <c r="CF17" i="5"/>
  <c r="AN17" i="5"/>
  <c r="ED16" i="5"/>
  <c r="BU16" i="5"/>
  <c r="EN10" i="5"/>
  <c r="CZ10" i="5"/>
  <c r="AY10" i="5"/>
  <c r="BF7" i="4"/>
  <c r="DJ16" i="5"/>
  <c r="BU10" i="5"/>
  <c r="FH16" i="5"/>
  <c r="DT16" i="5"/>
  <c r="BJ16" i="5"/>
  <c r="AN11" i="5"/>
  <c r="ED10" i="5"/>
  <c r="CF10" i="5"/>
  <c r="AY16" i="5"/>
  <c r="EN16" i="5"/>
  <c r="CZ16" i="5"/>
  <c r="EX10" i="5"/>
  <c r="DJ10" i="5"/>
  <c r="BJ10" i="5"/>
  <c r="EX16" i="5"/>
  <c r="FH10" i="5"/>
  <c r="DT10" i="5"/>
</calcChain>
</file>

<file path=xl/sharedStrings.xml><?xml version="1.0" encoding="utf-8"?>
<sst xmlns="http://schemas.openxmlformats.org/spreadsheetml/2006/main" count="316" uniqueCount="125">
  <si>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</si>
  <si>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</si>
  <si>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</si>
  <si>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</si>
  <si>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</si>
  <si>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</si>
  <si>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</si>
  <si>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</si>
  <si>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</si>
  <si>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</si>
  <si>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</si>
  <si>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</si>
  <si>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</si>
  <si>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</si>
  <si>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</si>
  <si>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</si>
  <si>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</si>
  <si>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</si>
  <si>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</si>
  <si>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</si>
  <si>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</si>
  <si>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</si>
  <si>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</si>
  <si>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</si>
  <si>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</si>
  <si>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</si>
  <si>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</si>
  <si>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</si>
  <si>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</si>
  <si>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</si>
  <si>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</si>
  <si>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</si>
  <si>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</si>
  <si>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</si>
  <si>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</si>
  <si>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</si>
  <si>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</si>
  <si>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</si>
  <si>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</si>
  <si>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</si>
  <si>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</si>
  <si>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</si>
  <si>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</si>
  <si>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</si>
  <si>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</si>
  <si>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</si>
  <si>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</si>
  <si>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</si>
  <si>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</si>
  <si>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</si>
  <si>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</si>
  <si>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</si>
  <si>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</si>
  <si>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</si>
  <si>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</si>
  <si>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</si>
  <si>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</si>
  <si>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</si>
  <si>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</si>
  <si>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</si>
  <si>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</si>
  <si>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</si>
  <si>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</si>
  <si>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</si>
  <si>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</si>
  <si>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</si>
  <si>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</si>
  <si>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</si>
  <si>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</si>
  <si>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</si>
  <si>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</si>
  <si>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</si>
  <si>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</si>
  <si>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</si>
  <si>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</si>
  <si>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</si>
  <si>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</si>
  <si>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</si>
  <si>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</si>
  <si>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</si>
  <si>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</si>
  <si>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</si>
  <si>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</si>
  <si>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</si>
  <si>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</si>
  <si>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</si>
  <si>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</si>
  <si>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</si>
  <si>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</si>
  <si>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</si>
  <si>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</si>
  <si>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</si>
  <si>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</si>
  <si>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</si>
  <si>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</si>
  <si>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</si>
  <si>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</si>
  <si>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</si>
  <si>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</si>
  <si>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</si>
  <si>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</si>
  <si>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</si>
  <si>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</si>
  <si>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</si>
  <si>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</si>
  <si>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</si>
  <si>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</si>
  <si>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</si>
  <si>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</si>
  <si>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</si>
  <si>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</si>
  <si>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</si>
  <si>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</si>
  <si>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</si>
  <si>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</si>
  <si>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</si>
  <si>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</si>
  <si>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</si>
  <si>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</si>
  <si>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</si>
  <si>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</si>
  <si>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</si>
  <si>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・「走行キロ当たりの収入」、「走行キロ当たりの運送原価」及び「走行キロ当たりの人件費」は都内区部における旅行速度が低いことなどから、民間事業者平均値を上回っています。
・「乗車効率」は公営企業平均値を上回り、上昇傾向にありましたが、乗車人員の減少により令和元年度は低下しました。</t>
    <phoneticPr fontId="3"/>
  </si>
  <si>
    <t>・都営バスは、東京の都市活動や都民生活に欠かせない公共交通機関として重要な役割を担っています。また、採算性が低く民間企業では運行が難しい路線であっても、地域に必要な路線については、公営企業として維持しています。
・老朽化した車両の更新などに加え、今般発生した新型コロナウイルス感染症の影響により、厳しい経営状況が続いています。そのため、経費の節減など、収支の改善に努めていきます。</t>
    <phoneticPr fontId="3"/>
  </si>
  <si>
    <t>・「経常収支比率」及び「営業収支比率」は、新型コロナウイルス感染症の影響による乗車料収入の減少などの影響により、令和元年度は悪化し、100%を下回っています。
・「営業収支比率」が公営企業平均値を上回る一方で、「経常収支比率」が公営企業平均値を下回っているのは、他会計負担比率が低い（他会計からの負担金や補助金が少ない）ためと考えられます。
・「流動比率」は100%を上回っており、支払能力に問題ありません。
・累積欠損金はありません。
・「利用者1回当たり他会計負担額」及び「利用者1回当たり運行経費」は公営企業平均値より低い水準にあります。
・「他会計負担比率」は公営企業平均値より低い水準にあり、繰出基準内の人件費に対する補助金が太宗を占めています。
・「企業債残高対料金収入比率」は企業債残高が増加する一方で料金収入が減少したため、令和元年度は上昇しました。
・「有形固定資産減価償却率」は車両更新等により、令和元年度は低下しました。</t>
    <rPh sb="303" eb="305">
      <t>キジュン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</si>
</sst>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8">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7" borderId="10" xfId="0" applyFont="1" applyFill="1" applyBorder="1" applyAlignment="1" applyProtection="1">
      <alignment horizontal="left" vertical="top" wrapText="1"/>
      <protection locked="0"/>
    </xf>
    <xf numFmtId="0" fontId="4" fillId="7" borderId="0" xfId="0" applyFont="1" applyFill="1" applyBorder="1" applyAlignment="1" applyProtection="1">
      <alignment horizontal="left" vertical="top" wrapText="1"/>
      <protection locked="0"/>
    </xf>
    <xf numFmtId="0" fontId="4" fillId="7" borderId="11" xfId="0" applyFont="1" applyFill="1" applyBorder="1" applyAlignment="1" applyProtection="1">
      <alignment horizontal="left" vertical="top" wrapText="1"/>
      <protection locked="0"/>
    </xf>
    <xf numFmtId="0" fontId="4" fillId="7" borderId="14" xfId="0" applyFont="1" applyFill="1" applyBorder="1" applyAlignment="1" applyProtection="1">
      <alignment horizontal="left" vertical="top" wrapText="1"/>
      <protection locked="0"/>
    </xf>
    <xf numFmtId="0" fontId="4" fillId="7" borderId="1" xfId="0" applyFont="1" applyFill="1" applyBorder="1" applyAlignment="1" applyProtection="1">
      <alignment horizontal="left" vertical="top" wrapText="1"/>
      <protection locked="0"/>
    </xf>
    <xf numFmtId="0" fontId="4" fillId="7" borderId="15" xfId="0" applyFont="1" applyFill="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98.1</c:v>
                </c:pt>
                <c:pt idx="1">
                  <c:v>99.9</c:v>
                </c:pt>
                <c:pt idx="2">
                  <c:v>102</c:v>
                </c:pt>
                <c:pt idx="3">
                  <c:v>102.3</c:v>
                </c:pt>
                <c:pt idx="4">
                  <c:v>96</c:v>
                </c:pt>
              </c:numCache>
            </c:numRef>
          </c:val>
          <c:extLst>
            <c:ext xmlns:c16="http://schemas.microsoft.com/office/drawing/2014/chart" uri="{C3380CC4-5D6E-409C-BE32-E72D297353CC}">
              <c16:uniqueId val="{00000000-A36B-4174-801B-C30A93024EA8}"/>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A36B-4174-801B-C30A93024EA8}"/>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36B-4174-801B-C30A93024EA8}"/>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848.42</c:v>
                </c:pt>
                <c:pt idx="1">
                  <c:v>859.99</c:v>
                </c:pt>
                <c:pt idx="2">
                  <c:v>918.44</c:v>
                </c:pt>
                <c:pt idx="3">
                  <c:v>969.72</c:v>
                </c:pt>
                <c:pt idx="4">
                  <c:v>983.3</c:v>
                </c:pt>
              </c:numCache>
            </c:numRef>
          </c:val>
          <c:extLst>
            <c:ext xmlns:c16="http://schemas.microsoft.com/office/drawing/2014/chart" uri="{C3380CC4-5D6E-409C-BE32-E72D297353CC}">
              <c16:uniqueId val="{00000000-0687-4F9C-B97D-FD2AAE6D552B}"/>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684.85</c:v>
                </c:pt>
                <c:pt idx="1">
                  <c:v>699.75</c:v>
                </c:pt>
                <c:pt idx="2">
                  <c:v>710.2</c:v>
                </c:pt>
                <c:pt idx="3">
                  <c:v>726.81</c:v>
                </c:pt>
                <c:pt idx="4">
                  <c:v>732.4</c:v>
                </c:pt>
              </c:numCache>
            </c:numRef>
          </c:val>
          <c:smooth val="0"/>
          <c:extLst>
            <c:ext xmlns:c16="http://schemas.microsoft.com/office/drawing/2014/chart" uri="{C3380CC4-5D6E-409C-BE32-E72D297353CC}">
              <c16:uniqueId val="{00000001-0687-4F9C-B97D-FD2AAE6D552B}"/>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19.7</c:v>
                </c:pt>
                <c:pt idx="1">
                  <c:v>19.8</c:v>
                </c:pt>
                <c:pt idx="2">
                  <c:v>21.8</c:v>
                </c:pt>
                <c:pt idx="3">
                  <c:v>22.2</c:v>
                </c:pt>
                <c:pt idx="4">
                  <c:v>21.9</c:v>
                </c:pt>
              </c:numCache>
            </c:numRef>
          </c:val>
          <c:extLst>
            <c:ext xmlns:c16="http://schemas.microsoft.com/office/drawing/2014/chart" uri="{C3380CC4-5D6E-409C-BE32-E72D297353CC}">
              <c16:uniqueId val="{00000000-CB25-4B4D-8BE8-D7951895358F}"/>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CB25-4B4D-8BE8-D7951895358F}"/>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550-42B5-AFD4-E6A518BF1F2F}"/>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3550-42B5-AFD4-E6A518BF1F2F}"/>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97</c:v>
                </c:pt>
                <c:pt idx="1">
                  <c:v>96.7</c:v>
                </c:pt>
                <c:pt idx="2">
                  <c:v>98.4</c:v>
                </c:pt>
                <c:pt idx="3">
                  <c:v>98.8</c:v>
                </c:pt>
                <c:pt idx="4">
                  <c:v>94.5</c:v>
                </c:pt>
              </c:numCache>
            </c:numRef>
          </c:val>
          <c:extLst>
            <c:ext xmlns:c16="http://schemas.microsoft.com/office/drawing/2014/chart" uri="{C3380CC4-5D6E-409C-BE32-E72D297353CC}">
              <c16:uniqueId val="{00000000-5E36-422A-AB96-5B3749A6DA89}"/>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5E36-422A-AB96-5B3749A6DA8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36-422A-AB96-5B3749A6DA89}"/>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269.60000000000002</c:v>
                </c:pt>
                <c:pt idx="1">
                  <c:v>235.7</c:v>
                </c:pt>
                <c:pt idx="2">
                  <c:v>226.8</c:v>
                </c:pt>
                <c:pt idx="3">
                  <c:v>201.6</c:v>
                </c:pt>
                <c:pt idx="4">
                  <c:v>198.7</c:v>
                </c:pt>
              </c:numCache>
            </c:numRef>
          </c:val>
          <c:extLst>
            <c:ext xmlns:c16="http://schemas.microsoft.com/office/drawing/2014/chart" uri="{C3380CC4-5D6E-409C-BE32-E72D297353CC}">
              <c16:uniqueId val="{00000000-6FB2-4293-AD71-046C29675DCD}"/>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6FB2-4293-AD71-046C29675DCD}"/>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FB2-4293-AD71-046C29675DCD}"/>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2.2999999999999998</c:v>
                </c:pt>
                <c:pt idx="1">
                  <c:v>5.9</c:v>
                </c:pt>
                <c:pt idx="2">
                  <c:v>6.2</c:v>
                </c:pt>
                <c:pt idx="3">
                  <c:v>5.3</c:v>
                </c:pt>
                <c:pt idx="4">
                  <c:v>1.9</c:v>
                </c:pt>
              </c:numCache>
            </c:numRef>
          </c:val>
          <c:extLst>
            <c:ext xmlns:c16="http://schemas.microsoft.com/office/drawing/2014/chart" uri="{C3380CC4-5D6E-409C-BE32-E72D297353CC}">
              <c16:uniqueId val="{00000000-57E2-43BA-8C29-E61E6B6287F5}"/>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176.5</c:v>
                </c:pt>
                <c:pt idx="1">
                  <c:v>177.2</c:v>
                </c:pt>
                <c:pt idx="2">
                  <c:v>173.3</c:v>
                </c:pt>
                <c:pt idx="3">
                  <c:v>176.6</c:v>
                </c:pt>
                <c:pt idx="4">
                  <c:v>187</c:v>
                </c:pt>
              </c:numCache>
            </c:numRef>
          </c:val>
          <c:extLst>
            <c:ext xmlns:c16="http://schemas.microsoft.com/office/drawing/2014/chart" uri="{C3380CC4-5D6E-409C-BE32-E72D297353CC}">
              <c16:uniqueId val="{00000001-57E2-43BA-8C29-E61E6B6287F5}"/>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57E2-43BA-8C29-E61E6B6287F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57E2-43BA-8C29-E61E6B6287F5}"/>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1.3</c:v>
                </c:pt>
                <c:pt idx="1">
                  <c:v>3.3</c:v>
                </c:pt>
                <c:pt idx="2">
                  <c:v>3.6</c:v>
                </c:pt>
                <c:pt idx="3">
                  <c:v>3</c:v>
                </c:pt>
                <c:pt idx="4">
                  <c:v>1</c:v>
                </c:pt>
              </c:numCache>
            </c:numRef>
          </c:val>
          <c:extLst>
            <c:ext xmlns:c16="http://schemas.microsoft.com/office/drawing/2014/chart" uri="{C3380CC4-5D6E-409C-BE32-E72D297353CC}">
              <c16:uniqueId val="{00000000-BDD2-4E39-91BC-7327F1909FC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BDD2-4E39-91BC-7327F1909FC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29.6</c:v>
                </c:pt>
                <c:pt idx="1">
                  <c:v>27.7</c:v>
                </c:pt>
                <c:pt idx="2">
                  <c:v>28.3</c:v>
                </c:pt>
                <c:pt idx="3">
                  <c:v>30</c:v>
                </c:pt>
                <c:pt idx="4">
                  <c:v>43.3</c:v>
                </c:pt>
              </c:numCache>
            </c:numRef>
          </c:val>
          <c:extLst>
            <c:ext xmlns:c16="http://schemas.microsoft.com/office/drawing/2014/chart" uri="{C3380CC4-5D6E-409C-BE32-E72D297353CC}">
              <c16:uniqueId val="{00000000-0275-459F-A573-22B439CC4FA9}"/>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0275-459F-A573-22B439CC4FA9}"/>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73.7</c:v>
                </c:pt>
                <c:pt idx="1">
                  <c:v>72</c:v>
                </c:pt>
                <c:pt idx="2">
                  <c:v>71.3</c:v>
                </c:pt>
                <c:pt idx="3">
                  <c:v>71</c:v>
                </c:pt>
                <c:pt idx="4">
                  <c:v>65.7</c:v>
                </c:pt>
              </c:numCache>
            </c:numRef>
          </c:val>
          <c:extLst>
            <c:ext xmlns:c16="http://schemas.microsoft.com/office/drawing/2014/chart" uri="{C3380CC4-5D6E-409C-BE32-E72D297353CC}">
              <c16:uniqueId val="{00000000-3155-443B-951E-10DAC382165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3155-443B-951E-10DAC382165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558.30999999999995</c:v>
                </c:pt>
                <c:pt idx="1">
                  <c:v>585.5</c:v>
                </c:pt>
                <c:pt idx="2">
                  <c:v>599.11</c:v>
                </c:pt>
                <c:pt idx="3">
                  <c:v>608.51</c:v>
                </c:pt>
                <c:pt idx="4">
                  <c:v>625.29</c:v>
                </c:pt>
              </c:numCache>
            </c:numRef>
          </c:val>
          <c:extLst>
            <c:ext xmlns:c16="http://schemas.microsoft.com/office/drawing/2014/chart" uri="{C3380CC4-5D6E-409C-BE32-E72D297353CC}">
              <c16:uniqueId val="{00000000-87F2-4575-A7D1-0078E477804D}"/>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371.91</c:v>
                </c:pt>
                <c:pt idx="1">
                  <c:v>384.8</c:v>
                </c:pt>
                <c:pt idx="2">
                  <c:v>401.14</c:v>
                </c:pt>
                <c:pt idx="3">
                  <c:v>410.24</c:v>
                </c:pt>
                <c:pt idx="4">
                  <c:v>419.69</c:v>
                </c:pt>
              </c:numCache>
            </c:numRef>
          </c:val>
          <c:smooth val="0"/>
          <c:extLst>
            <c:ext xmlns:c16="http://schemas.microsoft.com/office/drawing/2014/chart" uri="{C3380CC4-5D6E-409C-BE32-E72D297353CC}">
              <c16:uniqueId val="{00000001-87F2-4575-A7D1-0078E477804D}"/>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877.71</c:v>
                </c:pt>
                <c:pt idx="1">
                  <c:v>892.01</c:v>
                </c:pt>
                <c:pt idx="2">
                  <c:v>933.68</c:v>
                </c:pt>
                <c:pt idx="3">
                  <c:v>976.76</c:v>
                </c:pt>
                <c:pt idx="4">
                  <c:v>1034.83</c:v>
                </c:pt>
              </c:numCache>
            </c:numRef>
          </c:val>
          <c:extLst>
            <c:ext xmlns:c16="http://schemas.microsoft.com/office/drawing/2014/chart" uri="{C3380CC4-5D6E-409C-BE32-E72D297353CC}">
              <c16:uniqueId val="{00000000-CEBB-4232-AA34-2C686F86001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618.04</c:v>
                </c:pt>
                <c:pt idx="1">
                  <c:v>631.22</c:v>
                </c:pt>
                <c:pt idx="2">
                  <c:v>646.02</c:v>
                </c:pt>
                <c:pt idx="3">
                  <c:v>664.8</c:v>
                </c:pt>
                <c:pt idx="4">
                  <c:v>682.89</c:v>
                </c:pt>
              </c:numCache>
            </c:numRef>
          </c:val>
          <c:smooth val="0"/>
          <c:extLst>
            <c:ext xmlns:c16="http://schemas.microsoft.com/office/drawing/2014/chart" uri="{C3380CC4-5D6E-409C-BE32-E72D297353CC}">
              <c16:uniqueId val="{00000001-CEBB-4232-AA34-2C686F86001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37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37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37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37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37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37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37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38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38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38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38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8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Q13" zoomScaleNormal="100" zoomScaleSheetLayoutView="100" workbookViewId="0">
      <selection activeCell="BL53" sqref="BL53:BZ5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東京都</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H27</v>
      </c>
      <c r="AR7" s="128"/>
      <c r="AS7" s="128"/>
      <c r="AT7" s="128"/>
      <c r="AU7" s="129"/>
      <c r="AV7" s="130" t="str">
        <f>データ!J10</f>
        <v>H28</v>
      </c>
      <c r="AW7" s="128"/>
      <c r="AX7" s="128"/>
      <c r="AY7" s="128"/>
      <c r="AZ7" s="129"/>
      <c r="BA7" s="130" t="str">
        <f>データ!K10</f>
        <v>H29</v>
      </c>
      <c r="BB7" s="128"/>
      <c r="BC7" s="128"/>
      <c r="BD7" s="128"/>
      <c r="BE7" s="129"/>
      <c r="BF7" s="130" t="str">
        <f>データ!L10</f>
        <v>H30</v>
      </c>
      <c r="BG7" s="128"/>
      <c r="BH7" s="128"/>
      <c r="BI7" s="128"/>
      <c r="BJ7" s="129"/>
      <c r="BK7" s="130" t="str">
        <f>データ!M10</f>
        <v>R01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217689</v>
      </c>
      <c r="AR8" s="117"/>
      <c r="AS8" s="117"/>
      <c r="AT8" s="117"/>
      <c r="AU8" s="118"/>
      <c r="AV8" s="119">
        <f>データ!AC6</f>
        <v>219544</v>
      </c>
      <c r="AW8" s="117"/>
      <c r="AX8" s="117"/>
      <c r="AY8" s="117"/>
      <c r="AZ8" s="118"/>
      <c r="BA8" s="119">
        <f>データ!AD6</f>
        <v>231731</v>
      </c>
      <c r="BB8" s="117"/>
      <c r="BC8" s="117"/>
      <c r="BD8" s="117"/>
      <c r="BE8" s="118"/>
      <c r="BF8" s="119">
        <f>データ!AE6</f>
        <v>233489</v>
      </c>
      <c r="BG8" s="117"/>
      <c r="BH8" s="117"/>
      <c r="BI8" s="117"/>
      <c r="BJ8" s="118"/>
      <c r="BK8" s="119">
        <f>データ!AF6</f>
        <v>231569</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504217</v>
      </c>
      <c r="AR9" s="109"/>
      <c r="AS9" s="109"/>
      <c r="AT9" s="109"/>
      <c r="AU9" s="109"/>
      <c r="AV9" s="100">
        <f>データ!AH6</f>
        <v>1302328</v>
      </c>
      <c r="AW9" s="101"/>
      <c r="AX9" s="101"/>
      <c r="AY9" s="101"/>
      <c r="AZ9" s="102"/>
      <c r="BA9" s="100">
        <f>データ!AI6</f>
        <v>1440633</v>
      </c>
      <c r="BB9" s="101"/>
      <c r="BC9" s="101"/>
      <c r="BD9" s="101"/>
      <c r="BE9" s="102"/>
      <c r="BF9" s="100">
        <f>データ!AJ6</f>
        <v>1228702</v>
      </c>
      <c r="BG9" s="101"/>
      <c r="BH9" s="101"/>
      <c r="BI9" s="101"/>
      <c r="BJ9" s="102"/>
      <c r="BK9" s="100">
        <f>データ!AK6</f>
        <v>436980</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743.8</v>
      </c>
      <c r="K10" s="108"/>
      <c r="L10" s="108"/>
      <c r="M10" s="108"/>
      <c r="N10" s="108"/>
      <c r="O10" s="108"/>
      <c r="P10" s="108"/>
      <c r="Q10" s="108"/>
      <c r="R10" s="109">
        <f>データ!V6</f>
        <v>41700</v>
      </c>
      <c r="S10" s="109"/>
      <c r="T10" s="109"/>
      <c r="U10" s="109"/>
      <c r="V10" s="109"/>
      <c r="W10" s="109"/>
      <c r="X10" s="109"/>
      <c r="Y10" s="109"/>
      <c r="Z10" s="109">
        <f>データ!W6</f>
        <v>1522</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2721</v>
      </c>
      <c r="C12" s="101"/>
      <c r="D12" s="101"/>
      <c r="E12" s="101"/>
      <c r="F12" s="101"/>
      <c r="G12" s="101"/>
      <c r="H12" s="101"/>
      <c r="I12" s="102"/>
      <c r="J12" s="103">
        <f>データ!Y6</f>
        <v>16.399999999999999</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124</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122</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123</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zADRp3UT/4iD0ieJ9FxKCntRkMbdmJp8mphFuIDed1fpva15Fa77lluEuJj3L+MJjWZ/eUqpUQqBIqbLQ78m4w==" saltValue="tTWQXIBA73GpY/9RnjnBb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130001</v>
      </c>
      <c r="K6" s="55" t="str">
        <f t="shared" si="3"/>
        <v>46</v>
      </c>
      <c r="L6" s="55" t="str">
        <f t="shared" si="3"/>
        <v>03</v>
      </c>
      <c r="M6" s="56" t="str">
        <f>M7</f>
        <v>3</v>
      </c>
      <c r="N6" s="56" t="str">
        <f>N7</f>
        <v>000</v>
      </c>
      <c r="O6" s="55" t="str">
        <f t="shared" si="3"/>
        <v>東京都</v>
      </c>
      <c r="P6" s="55" t="str">
        <f t="shared" si="3"/>
        <v>法適用</v>
      </c>
      <c r="Q6" s="55" t="str">
        <f t="shared" si="3"/>
        <v>交通事業</v>
      </c>
      <c r="R6" s="55" t="str">
        <f t="shared" si="3"/>
        <v>自動車運送事業</v>
      </c>
      <c r="S6" s="55" t="str">
        <f t="shared" si="3"/>
        <v>自治体職員</v>
      </c>
      <c r="T6" s="57" t="str">
        <f t="shared" si="3"/>
        <v>-</v>
      </c>
      <c r="U6" s="57">
        <f t="shared" si="3"/>
        <v>743.8</v>
      </c>
      <c r="V6" s="58">
        <f t="shared" si="3"/>
        <v>41700</v>
      </c>
      <c r="W6" s="58">
        <f t="shared" si="3"/>
        <v>1522</v>
      </c>
      <c r="X6" s="58">
        <f t="shared" si="3"/>
        <v>2721</v>
      </c>
      <c r="Y6" s="57">
        <f>Y7</f>
        <v>16.399999999999999</v>
      </c>
      <c r="Z6" s="55" t="str">
        <f t="shared" si="3"/>
        <v>有</v>
      </c>
      <c r="AA6" s="55" t="str">
        <f t="shared" si="3"/>
        <v>有</v>
      </c>
      <c r="AB6" s="58">
        <f t="shared" si="3"/>
        <v>217689</v>
      </c>
      <c r="AC6" s="58">
        <f t="shared" si="3"/>
        <v>219544</v>
      </c>
      <c r="AD6" s="58">
        <f t="shared" si="3"/>
        <v>231731</v>
      </c>
      <c r="AE6" s="58">
        <f t="shared" si="3"/>
        <v>233489</v>
      </c>
      <c r="AF6" s="58">
        <f t="shared" si="3"/>
        <v>231569</v>
      </c>
      <c r="AG6" s="58">
        <f t="shared" si="3"/>
        <v>504217</v>
      </c>
      <c r="AH6" s="58">
        <f t="shared" si="3"/>
        <v>1302328</v>
      </c>
      <c r="AI6" s="58">
        <f t="shared" si="3"/>
        <v>1440633</v>
      </c>
      <c r="AJ6" s="58">
        <f t="shared" si="3"/>
        <v>1228702</v>
      </c>
      <c r="AK6" s="58">
        <f t="shared" si="3"/>
        <v>436980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743.8</v>
      </c>
      <c r="V7" s="65">
        <v>41700</v>
      </c>
      <c r="W7" s="65">
        <v>1522</v>
      </c>
      <c r="X7" s="65">
        <v>2721</v>
      </c>
      <c r="Y7" s="64">
        <v>16.399999999999999</v>
      </c>
      <c r="Z7" s="63" t="s">
        <v>100</v>
      </c>
      <c r="AA7" s="63" t="s">
        <v>100</v>
      </c>
      <c r="AB7" s="65">
        <v>217689</v>
      </c>
      <c r="AC7" s="65">
        <v>219544</v>
      </c>
      <c r="AD7" s="65">
        <v>231731</v>
      </c>
      <c r="AE7" s="65">
        <v>233489</v>
      </c>
      <c r="AF7" s="65">
        <v>231569</v>
      </c>
      <c r="AG7" s="65">
        <v>504217</v>
      </c>
      <c r="AH7" s="65">
        <v>1302328</v>
      </c>
      <c r="AI7" s="65">
        <v>1440633</v>
      </c>
      <c r="AJ7" s="65">
        <v>1228702</v>
      </c>
      <c r="AK7" s="65">
        <v>436980</v>
      </c>
      <c r="AL7" s="64">
        <v>98.1</v>
      </c>
      <c r="AM7" s="64">
        <v>99.9</v>
      </c>
      <c r="AN7" s="64">
        <v>102</v>
      </c>
      <c r="AO7" s="64">
        <v>102.3</v>
      </c>
      <c r="AP7" s="64">
        <v>96</v>
      </c>
      <c r="AQ7" s="64">
        <v>104.1</v>
      </c>
      <c r="AR7" s="64">
        <v>103.5</v>
      </c>
      <c r="AS7" s="64">
        <v>103.3</v>
      </c>
      <c r="AT7" s="64">
        <v>102.4</v>
      </c>
      <c r="AU7" s="64">
        <v>98.5</v>
      </c>
      <c r="AV7" s="64">
        <v>100</v>
      </c>
      <c r="AW7" s="64">
        <v>97</v>
      </c>
      <c r="AX7" s="64">
        <v>96.7</v>
      </c>
      <c r="AY7" s="64">
        <v>98.4</v>
      </c>
      <c r="AZ7" s="64">
        <v>98.8</v>
      </c>
      <c r="BA7" s="64">
        <v>94.5</v>
      </c>
      <c r="BB7" s="64">
        <v>95.5</v>
      </c>
      <c r="BC7" s="64">
        <v>94.2</v>
      </c>
      <c r="BD7" s="64">
        <v>94</v>
      </c>
      <c r="BE7" s="64">
        <v>93.2</v>
      </c>
      <c r="BF7" s="64">
        <v>89.9</v>
      </c>
      <c r="BG7" s="64">
        <v>100</v>
      </c>
      <c r="BH7" s="64">
        <v>269.60000000000002</v>
      </c>
      <c r="BI7" s="64">
        <v>235.7</v>
      </c>
      <c r="BJ7" s="64">
        <v>226.8</v>
      </c>
      <c r="BK7" s="64">
        <v>201.6</v>
      </c>
      <c r="BL7" s="64">
        <v>198.7</v>
      </c>
      <c r="BM7" s="64">
        <v>97.7</v>
      </c>
      <c r="BN7" s="64">
        <v>100</v>
      </c>
      <c r="BO7" s="64">
        <v>156.69999999999999</v>
      </c>
      <c r="BP7" s="64">
        <v>155.30000000000001</v>
      </c>
      <c r="BQ7" s="64">
        <v>154.19999999999999</v>
      </c>
      <c r="BR7" s="64">
        <v>100</v>
      </c>
      <c r="BS7" s="64">
        <v>0</v>
      </c>
      <c r="BT7" s="64">
        <v>0</v>
      </c>
      <c r="BU7" s="64">
        <v>0</v>
      </c>
      <c r="BV7" s="64">
        <v>0</v>
      </c>
      <c r="BW7" s="64">
        <v>0</v>
      </c>
      <c r="BX7" s="64">
        <v>90.4</v>
      </c>
      <c r="BY7" s="64">
        <v>86.1</v>
      </c>
      <c r="BZ7" s="64">
        <v>62.9</v>
      </c>
      <c r="CA7" s="64">
        <v>34.799999999999997</v>
      </c>
      <c r="CB7" s="64">
        <v>35.1</v>
      </c>
      <c r="CC7" s="64">
        <v>0</v>
      </c>
      <c r="CD7" s="64">
        <v>2.2999999999999998</v>
      </c>
      <c r="CE7" s="64">
        <v>5.9</v>
      </c>
      <c r="CF7" s="64">
        <v>6.2</v>
      </c>
      <c r="CG7" s="64">
        <v>5.3</v>
      </c>
      <c r="CH7" s="64">
        <v>1.9</v>
      </c>
      <c r="CI7" s="64">
        <v>13.6</v>
      </c>
      <c r="CJ7" s="64">
        <v>14.6</v>
      </c>
      <c r="CK7" s="64">
        <v>14.5</v>
      </c>
      <c r="CL7" s="64">
        <v>14.7</v>
      </c>
      <c r="CM7" s="64">
        <v>14.2</v>
      </c>
      <c r="CN7" s="64">
        <v>176.5</v>
      </c>
      <c r="CO7" s="64">
        <v>177.2</v>
      </c>
      <c r="CP7" s="64">
        <v>173.3</v>
      </c>
      <c r="CQ7" s="64">
        <v>176.6</v>
      </c>
      <c r="CR7" s="64">
        <v>187</v>
      </c>
      <c r="CS7" s="64">
        <v>177.3</v>
      </c>
      <c r="CT7" s="64">
        <v>180</v>
      </c>
      <c r="CU7" s="64">
        <v>180.1</v>
      </c>
      <c r="CV7" s="64">
        <v>182.9</v>
      </c>
      <c r="CW7" s="64">
        <v>190.5</v>
      </c>
      <c r="CX7" s="64">
        <v>1.3</v>
      </c>
      <c r="CY7" s="64">
        <v>3.3</v>
      </c>
      <c r="CZ7" s="64">
        <v>3.6</v>
      </c>
      <c r="DA7" s="64">
        <v>3</v>
      </c>
      <c r="DB7" s="64">
        <v>1</v>
      </c>
      <c r="DC7" s="64">
        <v>7.7</v>
      </c>
      <c r="DD7" s="64">
        <v>8.1</v>
      </c>
      <c r="DE7" s="64">
        <v>8</v>
      </c>
      <c r="DF7" s="64">
        <v>8</v>
      </c>
      <c r="DG7" s="64">
        <v>7.5</v>
      </c>
      <c r="DH7" s="64">
        <v>29.6</v>
      </c>
      <c r="DI7" s="64">
        <v>27.7</v>
      </c>
      <c r="DJ7" s="64">
        <v>28.3</v>
      </c>
      <c r="DK7" s="64">
        <v>30</v>
      </c>
      <c r="DL7" s="64">
        <v>43.3</v>
      </c>
      <c r="DM7" s="64">
        <v>27</v>
      </c>
      <c r="DN7" s="64">
        <v>22.5</v>
      </c>
      <c r="DO7" s="64">
        <v>21.9</v>
      </c>
      <c r="DP7" s="64">
        <v>23.3</v>
      </c>
      <c r="DQ7" s="64">
        <v>29.5</v>
      </c>
      <c r="DR7" s="64">
        <v>73.7</v>
      </c>
      <c r="DS7" s="64">
        <v>72</v>
      </c>
      <c r="DT7" s="64">
        <v>71.3</v>
      </c>
      <c r="DU7" s="64">
        <v>71</v>
      </c>
      <c r="DV7" s="64">
        <v>65.7</v>
      </c>
      <c r="DW7" s="64">
        <v>78.900000000000006</v>
      </c>
      <c r="DX7" s="64">
        <v>78.400000000000006</v>
      </c>
      <c r="DY7" s="64">
        <v>77.8</v>
      </c>
      <c r="DZ7" s="64">
        <v>77.400000000000006</v>
      </c>
      <c r="EA7" s="64">
        <v>74.900000000000006</v>
      </c>
      <c r="EB7" s="66">
        <v>848.42</v>
      </c>
      <c r="EC7" s="66">
        <v>859.99</v>
      </c>
      <c r="ED7" s="66">
        <v>918.44</v>
      </c>
      <c r="EE7" s="66">
        <v>969.72</v>
      </c>
      <c r="EF7" s="66">
        <v>983.3</v>
      </c>
      <c r="EG7" s="66">
        <v>684.85</v>
      </c>
      <c r="EH7" s="66">
        <v>699.75</v>
      </c>
      <c r="EI7" s="66">
        <v>710.2</v>
      </c>
      <c r="EJ7" s="66">
        <v>726.81</v>
      </c>
      <c r="EK7" s="66">
        <v>732.4</v>
      </c>
      <c r="EL7" s="66">
        <v>877.71</v>
      </c>
      <c r="EM7" s="66">
        <v>892.01</v>
      </c>
      <c r="EN7" s="66">
        <v>933.68</v>
      </c>
      <c r="EO7" s="66">
        <v>976.76</v>
      </c>
      <c r="EP7" s="66">
        <v>1034.83</v>
      </c>
      <c r="EQ7" s="66">
        <v>618.04</v>
      </c>
      <c r="ER7" s="66">
        <v>631.22</v>
      </c>
      <c r="ES7" s="66">
        <v>646.02</v>
      </c>
      <c r="ET7" s="66">
        <v>664.8</v>
      </c>
      <c r="EU7" s="66">
        <v>682.89</v>
      </c>
      <c r="EV7" s="66">
        <v>558.30999999999995</v>
      </c>
      <c r="EW7" s="66">
        <v>585.5</v>
      </c>
      <c r="EX7" s="66">
        <v>599.11</v>
      </c>
      <c r="EY7" s="66">
        <v>608.51</v>
      </c>
      <c r="EZ7" s="66">
        <v>625.29</v>
      </c>
      <c r="FA7" s="66">
        <v>371.91</v>
      </c>
      <c r="FB7" s="66">
        <v>384.8</v>
      </c>
      <c r="FC7" s="66">
        <v>401.14</v>
      </c>
      <c r="FD7" s="66">
        <v>410.24</v>
      </c>
      <c r="FE7" s="66">
        <v>419.69</v>
      </c>
      <c r="FF7" s="64">
        <v>19.7</v>
      </c>
      <c r="FG7" s="64">
        <v>19.8</v>
      </c>
      <c r="FH7" s="64">
        <v>21.8</v>
      </c>
      <c r="FI7" s="64">
        <v>22.2</v>
      </c>
      <c r="FJ7" s="64">
        <v>21.9</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97</v>
      </c>
      <c r="AW11" s="75">
        <f>AX7</f>
        <v>96.7</v>
      </c>
      <c r="AX11" s="75">
        <f>AY7</f>
        <v>98.4</v>
      </c>
      <c r="AY11" s="75">
        <f>AZ7</f>
        <v>98.8</v>
      </c>
      <c r="AZ11" s="75">
        <f>BA7</f>
        <v>94.5</v>
      </c>
      <c r="BA11" s="71"/>
      <c r="BB11" s="72"/>
      <c r="BC11" s="71"/>
      <c r="BD11" s="71"/>
      <c r="BE11" s="71"/>
      <c r="BF11" s="74" t="s">
        <v>108</v>
      </c>
      <c r="BG11" s="75">
        <f>BH7</f>
        <v>269.60000000000002</v>
      </c>
      <c r="BH11" s="75">
        <f>BI7</f>
        <v>235.7</v>
      </c>
      <c r="BI11" s="75">
        <f>BJ7</f>
        <v>226.8</v>
      </c>
      <c r="BJ11" s="75">
        <f>BK7</f>
        <v>201.6</v>
      </c>
      <c r="BK11" s="75">
        <f>BL7</f>
        <v>198.7</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2.2999999999999998</v>
      </c>
      <c r="CD11" s="75">
        <f>CE7</f>
        <v>5.9</v>
      </c>
      <c r="CE11" s="75">
        <f>CF7</f>
        <v>6.2</v>
      </c>
      <c r="CF11" s="75">
        <f>CG7</f>
        <v>5.3</v>
      </c>
      <c r="CG11" s="75">
        <f>CH7</f>
        <v>1.9</v>
      </c>
      <c r="CH11" s="71"/>
      <c r="CI11" s="71"/>
      <c r="CJ11" s="71"/>
      <c r="CK11" s="71"/>
      <c r="CL11" s="71"/>
      <c r="CM11" s="71"/>
      <c r="CN11" s="71"/>
      <c r="CO11" s="71"/>
      <c r="CP11" s="71"/>
      <c r="CQ11" s="71"/>
      <c r="CR11" s="71"/>
      <c r="CS11" s="71"/>
      <c r="CT11" s="71"/>
      <c r="CU11" s="71"/>
      <c r="CV11" s="74" t="s">
        <v>108</v>
      </c>
      <c r="CW11" s="75">
        <f>CX7</f>
        <v>1.3</v>
      </c>
      <c r="CX11" s="75">
        <f>CY7</f>
        <v>3.3</v>
      </c>
      <c r="CY11" s="75">
        <f>CZ7</f>
        <v>3.6</v>
      </c>
      <c r="CZ11" s="75">
        <f>DA7</f>
        <v>3</v>
      </c>
      <c r="DA11" s="75">
        <f>DB7</f>
        <v>1</v>
      </c>
      <c r="DB11" s="71"/>
      <c r="DC11" s="71"/>
      <c r="DD11" s="71"/>
      <c r="DE11" s="71"/>
      <c r="DF11" s="74" t="s">
        <v>108</v>
      </c>
      <c r="DG11" s="75">
        <f>DH7</f>
        <v>29.6</v>
      </c>
      <c r="DH11" s="75">
        <f>DI7</f>
        <v>27.7</v>
      </c>
      <c r="DI11" s="75">
        <f>DJ7</f>
        <v>28.3</v>
      </c>
      <c r="DJ11" s="75">
        <f>DK7</f>
        <v>30</v>
      </c>
      <c r="DK11" s="75">
        <f>DL7</f>
        <v>43.3</v>
      </c>
      <c r="DL11" s="71"/>
      <c r="DM11" s="71"/>
      <c r="DN11" s="71"/>
      <c r="DO11" s="71"/>
      <c r="DP11" s="74" t="s">
        <v>110</v>
      </c>
      <c r="DQ11" s="75">
        <f>DR7</f>
        <v>73.7</v>
      </c>
      <c r="DR11" s="75">
        <f>DS7</f>
        <v>72</v>
      </c>
      <c r="DS11" s="75">
        <f>DT7</f>
        <v>71.3</v>
      </c>
      <c r="DT11" s="75">
        <f>DU7</f>
        <v>71</v>
      </c>
      <c r="DU11" s="75">
        <f>DV7</f>
        <v>65.7</v>
      </c>
      <c r="DV11" s="71"/>
      <c r="DW11" s="71"/>
      <c r="DX11" s="71"/>
      <c r="DY11" s="71"/>
      <c r="DZ11" s="74" t="s">
        <v>108</v>
      </c>
      <c r="EA11" s="76">
        <f>EB7</f>
        <v>848.42</v>
      </c>
      <c r="EB11" s="76">
        <f>EC7</f>
        <v>859.99</v>
      </c>
      <c r="EC11" s="76">
        <f>ED7</f>
        <v>918.44</v>
      </c>
      <c r="ED11" s="76">
        <f>EE7</f>
        <v>969.72</v>
      </c>
      <c r="EE11" s="76">
        <f>EF7</f>
        <v>983.3</v>
      </c>
      <c r="EF11" s="71"/>
      <c r="EG11" s="71"/>
      <c r="EH11" s="71"/>
      <c r="EI11" s="71"/>
      <c r="EJ11" s="74" t="s">
        <v>108</v>
      </c>
      <c r="EK11" s="76">
        <f>EL7</f>
        <v>877.71</v>
      </c>
      <c r="EL11" s="76">
        <f>EM7</f>
        <v>892.01</v>
      </c>
      <c r="EM11" s="76">
        <f>EN7</f>
        <v>933.68</v>
      </c>
      <c r="EN11" s="76">
        <f>EO7</f>
        <v>976.76</v>
      </c>
      <c r="EO11" s="76">
        <f>EP7</f>
        <v>1034.83</v>
      </c>
      <c r="EP11" s="71"/>
      <c r="EQ11" s="71"/>
      <c r="ER11" s="71"/>
      <c r="ES11" s="71"/>
      <c r="ET11" s="74" t="s">
        <v>108</v>
      </c>
      <c r="EU11" s="76">
        <f>EV7</f>
        <v>558.30999999999995</v>
      </c>
      <c r="EV11" s="76">
        <f>EW7</f>
        <v>585.5</v>
      </c>
      <c r="EW11" s="76">
        <f>EX7</f>
        <v>599.11</v>
      </c>
      <c r="EX11" s="76">
        <f>EY7</f>
        <v>608.51</v>
      </c>
      <c r="EY11" s="76">
        <f>EZ7</f>
        <v>625.29</v>
      </c>
      <c r="EZ11" s="71"/>
      <c r="FA11" s="71"/>
      <c r="FB11" s="71"/>
      <c r="FC11" s="71"/>
      <c r="FD11" s="74" t="s">
        <v>108</v>
      </c>
      <c r="FE11" s="75">
        <f>FF7</f>
        <v>19.7</v>
      </c>
      <c r="FF11" s="75">
        <f>FG7</f>
        <v>19.8</v>
      </c>
      <c r="FG11" s="75">
        <f>FH7</f>
        <v>21.8</v>
      </c>
      <c r="FH11" s="75">
        <f>FI7</f>
        <v>22.2</v>
      </c>
      <c r="FI11" s="75">
        <f>FJ7</f>
        <v>21.9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98.1</v>
      </c>
      <c r="AL12" s="75">
        <f>AM7</f>
        <v>99.9</v>
      </c>
      <c r="AM12" s="75">
        <f>AN7</f>
        <v>102</v>
      </c>
      <c r="AN12" s="75">
        <f>AO7</f>
        <v>102.3</v>
      </c>
      <c r="AO12" s="75">
        <f>AP7</f>
        <v>96</v>
      </c>
      <c r="AP12" s="71"/>
      <c r="AQ12" s="71"/>
      <c r="AR12" s="71"/>
      <c r="AS12" s="71"/>
      <c r="AT12" s="71"/>
      <c r="AU12" s="74" t="s">
        <v>111</v>
      </c>
      <c r="AV12" s="75">
        <f>BB7</f>
        <v>95.5</v>
      </c>
      <c r="AW12" s="75">
        <f>BC7</f>
        <v>94.2</v>
      </c>
      <c r="AX12" s="75">
        <f>BD7</f>
        <v>94</v>
      </c>
      <c r="AY12" s="75">
        <f>BE7</f>
        <v>93.2</v>
      </c>
      <c r="AZ12" s="75">
        <f>BF7</f>
        <v>89.9</v>
      </c>
      <c r="BA12" s="71"/>
      <c r="BB12" s="72"/>
      <c r="BC12" s="71"/>
      <c r="BD12" s="71"/>
      <c r="BE12" s="71"/>
      <c r="BF12" s="74" t="s">
        <v>112</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114</v>
      </c>
      <c r="CC12" s="75">
        <f>CN7</f>
        <v>176.5</v>
      </c>
      <c r="CD12" s="75">
        <f>CO7</f>
        <v>177.2</v>
      </c>
      <c r="CE12" s="75">
        <f>CP7</f>
        <v>173.3</v>
      </c>
      <c r="CF12" s="75">
        <f>CQ7</f>
        <v>176.6</v>
      </c>
      <c r="CG12" s="75">
        <f>CR7</f>
        <v>187</v>
      </c>
      <c r="CH12" s="71"/>
      <c r="CI12" s="71"/>
      <c r="CJ12" s="71"/>
      <c r="CK12" s="71"/>
      <c r="CL12" s="71"/>
      <c r="CM12" s="71"/>
      <c r="CN12" s="71"/>
      <c r="CO12" s="71"/>
      <c r="CP12" s="71"/>
      <c r="CQ12" s="71"/>
      <c r="CR12" s="71"/>
      <c r="CS12" s="71"/>
      <c r="CT12" s="71"/>
      <c r="CU12" s="71"/>
      <c r="CV12" s="74" t="s">
        <v>111</v>
      </c>
      <c r="CW12" s="75">
        <f>DC7</f>
        <v>7.7</v>
      </c>
      <c r="CX12" s="75">
        <f>DD7</f>
        <v>8.1</v>
      </c>
      <c r="CY12" s="75">
        <f>DE7</f>
        <v>8</v>
      </c>
      <c r="CZ12" s="75">
        <f>DF7</f>
        <v>8</v>
      </c>
      <c r="DA12" s="75">
        <f>DG7</f>
        <v>7.5</v>
      </c>
      <c r="DB12" s="71"/>
      <c r="DC12" s="71"/>
      <c r="DD12" s="71"/>
      <c r="DE12" s="71"/>
      <c r="DF12" s="74" t="s">
        <v>112</v>
      </c>
      <c r="DG12" s="75">
        <f>DM7</f>
        <v>27</v>
      </c>
      <c r="DH12" s="75">
        <f>DN7</f>
        <v>22.5</v>
      </c>
      <c r="DI12" s="75">
        <f>DO7</f>
        <v>21.9</v>
      </c>
      <c r="DJ12" s="75">
        <f>DP7</f>
        <v>23.3</v>
      </c>
      <c r="DK12" s="75">
        <f>DQ7</f>
        <v>29.5</v>
      </c>
      <c r="DL12" s="71"/>
      <c r="DM12" s="71"/>
      <c r="DN12" s="71"/>
      <c r="DO12" s="71"/>
      <c r="DP12" s="74" t="s">
        <v>111</v>
      </c>
      <c r="DQ12" s="75">
        <f>DW7</f>
        <v>78.900000000000006</v>
      </c>
      <c r="DR12" s="75">
        <f>DX7</f>
        <v>78.400000000000006</v>
      </c>
      <c r="DS12" s="75">
        <f>DY7</f>
        <v>77.8</v>
      </c>
      <c r="DT12" s="75">
        <f>DZ7</f>
        <v>77.400000000000006</v>
      </c>
      <c r="DU12" s="75">
        <f>EA7</f>
        <v>74.900000000000006</v>
      </c>
      <c r="DV12" s="71"/>
      <c r="DW12" s="71"/>
      <c r="DX12" s="71"/>
      <c r="DY12" s="71"/>
      <c r="DZ12" s="74" t="s">
        <v>112</v>
      </c>
      <c r="EA12" s="76">
        <f>EG7</f>
        <v>684.85</v>
      </c>
      <c r="EB12" s="76">
        <f>EH7</f>
        <v>699.75</v>
      </c>
      <c r="EC12" s="76">
        <f>EI7</f>
        <v>710.2</v>
      </c>
      <c r="ED12" s="76">
        <f>EJ7</f>
        <v>726.81</v>
      </c>
      <c r="EE12" s="76">
        <f>EK7</f>
        <v>732.4</v>
      </c>
      <c r="EF12" s="71"/>
      <c r="EG12" s="71"/>
      <c r="EH12" s="71"/>
      <c r="EI12" s="71"/>
      <c r="EJ12" s="74" t="s">
        <v>112</v>
      </c>
      <c r="EK12" s="76">
        <f>EQ7</f>
        <v>618.04</v>
      </c>
      <c r="EL12" s="76">
        <f>ER7</f>
        <v>631.22</v>
      </c>
      <c r="EM12" s="76">
        <f>ES7</f>
        <v>646.02</v>
      </c>
      <c r="EN12" s="76">
        <f>ET7</f>
        <v>664.8</v>
      </c>
      <c r="EO12" s="76">
        <f>EU7</f>
        <v>682.89</v>
      </c>
      <c r="EP12" s="71"/>
      <c r="EQ12" s="71"/>
      <c r="ER12" s="71"/>
      <c r="ES12" s="71"/>
      <c r="ET12" s="74" t="s">
        <v>111</v>
      </c>
      <c r="EU12" s="76">
        <f>FA7</f>
        <v>371.91</v>
      </c>
      <c r="EV12" s="76">
        <f>FB7</f>
        <v>384.8</v>
      </c>
      <c r="EW12" s="76">
        <f>FC7</f>
        <v>401.14</v>
      </c>
      <c r="EX12" s="76">
        <f>FD7</f>
        <v>410.24</v>
      </c>
      <c r="EY12" s="76">
        <f>FE7</f>
        <v>419.69</v>
      </c>
      <c r="EZ12" s="71"/>
      <c r="FA12" s="71"/>
      <c r="FB12" s="71"/>
      <c r="FC12" s="71"/>
      <c r="FD12" s="74" t="s">
        <v>111</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97</v>
      </c>
      <c r="AW17" s="79">
        <f>IF(AX7="-",NA(),AX7)</f>
        <v>96.7</v>
      </c>
      <c r="AX17" s="79">
        <f>IF(AY7="-",NA(),AY7)</f>
        <v>98.4</v>
      </c>
      <c r="AY17" s="79">
        <f>IF(AZ7="-",NA(),AZ7)</f>
        <v>98.8</v>
      </c>
      <c r="AZ17" s="79">
        <f>IF(BA7="-",NA(),BA7)</f>
        <v>94.5</v>
      </c>
      <c r="BA17" s="2"/>
      <c r="BB17" s="67"/>
      <c r="BC17" s="2"/>
      <c r="BD17" s="2"/>
      <c r="BE17" s="2"/>
      <c r="BF17" s="78" t="s">
        <v>108</v>
      </c>
      <c r="BG17" s="79">
        <f>IF(BH7="-",NA(),BH7)</f>
        <v>269.60000000000002</v>
      </c>
      <c r="BH17" s="79">
        <f>IF(BI7="-",NA(),BI7)</f>
        <v>235.7</v>
      </c>
      <c r="BI17" s="79">
        <f>IF(BJ7="-",NA(),BJ7)</f>
        <v>226.8</v>
      </c>
      <c r="BJ17" s="79">
        <f>IF(BK7="-",NA(),BK7)</f>
        <v>201.6</v>
      </c>
      <c r="BK17" s="79">
        <f>IF(BL7="-",NA(),BL7)</f>
        <v>198.7</v>
      </c>
      <c r="BL17" s="2"/>
      <c r="BM17" s="2"/>
      <c r="BN17" s="2"/>
      <c r="BO17" s="2"/>
      <c r="BP17" s="2"/>
      <c r="BQ17" s="78" t="s">
        <v>110</v>
      </c>
      <c r="BR17" s="79">
        <f>IF(BS7="-",NA(),BS7)</f>
        <v>0</v>
      </c>
      <c r="BS17" s="79">
        <f>IF(BT7="-",NA(),BT7)</f>
        <v>0</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1.3</v>
      </c>
      <c r="CX17" s="79">
        <f>IF(CY7="-",NA(),CY7)</f>
        <v>3.3</v>
      </c>
      <c r="CY17" s="79">
        <f>IF(CZ7="-",NA(),CZ7)</f>
        <v>3.6</v>
      </c>
      <c r="CZ17" s="79">
        <f>IF(DA7="-",NA(),DA7)</f>
        <v>3</v>
      </c>
      <c r="DA17" s="79">
        <f>IF(DB7="-",NA(),DB7)</f>
        <v>1</v>
      </c>
      <c r="DB17" s="2"/>
      <c r="DC17" s="2"/>
      <c r="DD17" s="2"/>
      <c r="DE17" s="2"/>
      <c r="DF17" s="78" t="s">
        <v>108</v>
      </c>
      <c r="DG17" s="79">
        <f>IF(DH7="-",NA(),DH7)</f>
        <v>29.6</v>
      </c>
      <c r="DH17" s="79">
        <f>IF(DI7="-",NA(),DI7)</f>
        <v>27.7</v>
      </c>
      <c r="DI17" s="79">
        <f>IF(DJ7="-",NA(),DJ7)</f>
        <v>28.3</v>
      </c>
      <c r="DJ17" s="79">
        <f>IF(DK7="-",NA(),DK7)</f>
        <v>30</v>
      </c>
      <c r="DK17" s="79">
        <f>IF(DL7="-",NA(),DL7)</f>
        <v>43.3</v>
      </c>
      <c r="DL17" s="2"/>
      <c r="DM17" s="2"/>
      <c r="DN17" s="2"/>
      <c r="DO17" s="2"/>
      <c r="DP17" s="78" t="s">
        <v>108</v>
      </c>
      <c r="DQ17" s="79">
        <f>IF(DR7="-",NA(),DR7)</f>
        <v>73.7</v>
      </c>
      <c r="DR17" s="79">
        <f>IF(DS7="-",NA(),DS7)</f>
        <v>72</v>
      </c>
      <c r="DS17" s="79">
        <f>IF(DT7="-",NA(),DT7)</f>
        <v>71.3</v>
      </c>
      <c r="DT17" s="79">
        <f>IF(DU7="-",NA(),DU7)</f>
        <v>71</v>
      </c>
      <c r="DU17" s="79">
        <f>IF(DV7="-",NA(),DV7)</f>
        <v>65.7</v>
      </c>
      <c r="DV17" s="2"/>
      <c r="DW17" s="2"/>
      <c r="DX17" s="2"/>
      <c r="DY17" s="2"/>
      <c r="DZ17" s="78" t="s">
        <v>108</v>
      </c>
      <c r="EA17" s="80">
        <f>IF(EB7="-",NA(),EB7)</f>
        <v>848.42</v>
      </c>
      <c r="EB17" s="80">
        <f>IF(EC7="-",NA(),EC7)</f>
        <v>859.99</v>
      </c>
      <c r="EC17" s="80">
        <f>IF(ED7="-",NA(),ED7)</f>
        <v>918.44</v>
      </c>
      <c r="ED17" s="80">
        <f>IF(EE7="-",NA(),EE7)</f>
        <v>969.72</v>
      </c>
      <c r="EE17" s="80">
        <f>IF(EF7="-",NA(),EF7)</f>
        <v>983.3</v>
      </c>
      <c r="EF17" s="2"/>
      <c r="EG17" s="2"/>
      <c r="EH17" s="2"/>
      <c r="EI17" s="2"/>
      <c r="EJ17" s="78" t="s">
        <v>108</v>
      </c>
      <c r="EK17" s="80">
        <f>IF(EL7="-",NA(),EL7)</f>
        <v>877.71</v>
      </c>
      <c r="EL17" s="80">
        <f>IF(EM7="-",NA(),EM7)</f>
        <v>892.01</v>
      </c>
      <c r="EM17" s="80">
        <f>IF(EN7="-",NA(),EN7)</f>
        <v>933.68</v>
      </c>
      <c r="EN17" s="80">
        <f>IF(EO7="-",NA(),EO7)</f>
        <v>976.76</v>
      </c>
      <c r="EO17" s="80">
        <f>IF(EP7="-",NA(),EP7)</f>
        <v>1034.83</v>
      </c>
      <c r="EP17" s="2"/>
      <c r="EQ17" s="2"/>
      <c r="ER17" s="2"/>
      <c r="ES17" s="2"/>
      <c r="ET17" s="78" t="s">
        <v>108</v>
      </c>
      <c r="EU17" s="80">
        <f>IF(EV7="-",NA(),EV7)</f>
        <v>558.30999999999995</v>
      </c>
      <c r="EV17" s="80">
        <f>IF(EW7="-",NA(),EW7)</f>
        <v>585.5</v>
      </c>
      <c r="EW17" s="80">
        <f>IF(EX7="-",NA(),EX7)</f>
        <v>599.11</v>
      </c>
      <c r="EX17" s="80">
        <f>IF(EY7="-",NA(),EY7)</f>
        <v>608.51</v>
      </c>
      <c r="EY17" s="80">
        <f>IF(EZ7="-",NA(),EZ7)</f>
        <v>625.29</v>
      </c>
      <c r="EZ17" s="2"/>
      <c r="FA17" s="2"/>
      <c r="FB17" s="2"/>
      <c r="FC17" s="2"/>
      <c r="FD17" s="78" t="s">
        <v>110</v>
      </c>
      <c r="FE17" s="79">
        <f>IF(FF7="-",NA(),FF7)</f>
        <v>19.7</v>
      </c>
      <c r="FF17" s="79">
        <f>IF(FG7="-",NA(),FG7)</f>
        <v>19.8</v>
      </c>
      <c r="FG17" s="79">
        <f>IF(FH7="-",NA(),FH7)</f>
        <v>21.8</v>
      </c>
      <c r="FH17" s="79">
        <f>IF(FI7="-",NA(),FI7)</f>
        <v>22.2</v>
      </c>
      <c r="FI17" s="79">
        <f>IF(FJ7="-",NA(),FJ7)</f>
        <v>21.9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98.1</v>
      </c>
      <c r="AL18" s="79">
        <f>IF(AM7="-",NA(),AM7)</f>
        <v>99.9</v>
      </c>
      <c r="AM18" s="79">
        <f>IF(AN7="-",NA(),AN7)</f>
        <v>102</v>
      </c>
      <c r="AN18" s="79">
        <f>IF(AO7="-",NA(),AO7)</f>
        <v>102.3</v>
      </c>
      <c r="AO18" s="79">
        <f>IF(AP7="-",NA(),AP7)</f>
        <v>96</v>
      </c>
      <c r="AP18" s="2"/>
      <c r="AQ18" s="2"/>
      <c r="AR18" s="2"/>
      <c r="AS18" s="2"/>
      <c r="AT18" s="2"/>
      <c r="AU18" s="78" t="s">
        <v>112</v>
      </c>
      <c r="AV18" s="79">
        <f>IF(BB7="-",NA(),BB7)</f>
        <v>95.5</v>
      </c>
      <c r="AW18" s="79">
        <f>IF(BC7="-",NA(),BC7)</f>
        <v>94.2</v>
      </c>
      <c r="AX18" s="79">
        <f>IF(BD7="-",NA(),BD7)</f>
        <v>94</v>
      </c>
      <c r="AY18" s="79">
        <f>IF(BE7="-",NA(),BE7)</f>
        <v>93.2</v>
      </c>
      <c r="AZ18" s="79">
        <f>IF(BF7="-",NA(),BF7)</f>
        <v>89.9</v>
      </c>
      <c r="BA18" s="2"/>
      <c r="BB18" s="2"/>
      <c r="BC18" s="2"/>
      <c r="BD18" s="2"/>
      <c r="BE18" s="2"/>
      <c r="BF18" s="78" t="s">
        <v>112</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112</v>
      </c>
      <c r="BR18" s="79">
        <f>IF(BX7="-",NA(),BX7)</f>
        <v>90.4</v>
      </c>
      <c r="BS18" s="79">
        <f>IF(BY7="-",NA(),BY7)</f>
        <v>86.1</v>
      </c>
      <c r="BT18" s="79">
        <f>IF(BZ7="-",NA(),BZ7)</f>
        <v>62.9</v>
      </c>
      <c r="BU18" s="79">
        <f>IF(CA7="-",NA(),CA7)</f>
        <v>34.799999999999997</v>
      </c>
      <c r="BV18" s="79">
        <f>IF(CB7="-",NA(),CB7)</f>
        <v>35.1</v>
      </c>
      <c r="BW18" s="2"/>
      <c r="BX18" s="2"/>
      <c r="BY18" s="2"/>
      <c r="BZ18" s="2"/>
      <c r="CA18" s="2"/>
      <c r="CB18" s="81" t="s">
        <v>118</v>
      </c>
      <c r="CC18" s="79">
        <f>IF(CC11="-",NA(),CC11)</f>
        <v>2.2999999999999998</v>
      </c>
      <c r="CD18" s="79">
        <f t="shared" ref="CD18:CG18" si="4">IF(CD11="-",NA(),CD11)</f>
        <v>5.9</v>
      </c>
      <c r="CE18" s="79">
        <f t="shared" si="4"/>
        <v>6.2</v>
      </c>
      <c r="CF18" s="79">
        <f t="shared" si="4"/>
        <v>5.3</v>
      </c>
      <c r="CG18" s="79">
        <f t="shared" si="4"/>
        <v>1.9</v>
      </c>
      <c r="CH18" s="2"/>
      <c r="CI18" s="2"/>
      <c r="CJ18" s="2"/>
      <c r="CK18" s="2"/>
      <c r="CL18" s="2"/>
      <c r="CM18" s="2"/>
      <c r="CN18" s="2"/>
      <c r="CO18" s="2"/>
      <c r="CP18" s="2"/>
      <c r="CQ18" s="2"/>
      <c r="CR18" s="2"/>
      <c r="CS18" s="2"/>
      <c r="CT18" s="2"/>
      <c r="CU18" s="2"/>
      <c r="CV18" s="78" t="s">
        <v>111</v>
      </c>
      <c r="CW18" s="79">
        <f>IF(DC7="-",NA(),DC7)</f>
        <v>7.7</v>
      </c>
      <c r="CX18" s="79">
        <f>IF(DD7="-",NA(),DD7)</f>
        <v>8.1</v>
      </c>
      <c r="CY18" s="79">
        <f>IF(DE7="-",NA(),DE7)</f>
        <v>8</v>
      </c>
      <c r="CZ18" s="79">
        <f>IF(DF7="-",NA(),DF7)</f>
        <v>8</v>
      </c>
      <c r="DA18" s="79">
        <f>IF(DG7="-",NA(),DG7)</f>
        <v>7.5</v>
      </c>
      <c r="DB18" s="2"/>
      <c r="DC18" s="2"/>
      <c r="DD18" s="2"/>
      <c r="DE18" s="2"/>
      <c r="DF18" s="78" t="s">
        <v>112</v>
      </c>
      <c r="DG18" s="79">
        <f>IF(DM7="-",NA(),DM7)</f>
        <v>27</v>
      </c>
      <c r="DH18" s="79">
        <f>IF(DN7="-",NA(),DN7)</f>
        <v>22.5</v>
      </c>
      <c r="DI18" s="79">
        <f>IF(DO7="-",NA(),DO7)</f>
        <v>21.9</v>
      </c>
      <c r="DJ18" s="79">
        <f>IF(DP7="-",NA(),DP7)</f>
        <v>23.3</v>
      </c>
      <c r="DK18" s="79">
        <f>IF(DQ7="-",NA(),DQ7)</f>
        <v>29.5</v>
      </c>
      <c r="DL18" s="2"/>
      <c r="DM18" s="2"/>
      <c r="DN18" s="2"/>
      <c r="DO18" s="2"/>
      <c r="DP18" s="78" t="s">
        <v>112</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112</v>
      </c>
      <c r="EA18" s="80">
        <f>IF(EG7="-",NA(),EG7)</f>
        <v>684.85</v>
      </c>
      <c r="EB18" s="80">
        <f>IF(EH7="-",NA(),EH7)</f>
        <v>699.75</v>
      </c>
      <c r="EC18" s="80">
        <f>IF(EI7="-",NA(),EI7)</f>
        <v>710.2</v>
      </c>
      <c r="ED18" s="80">
        <f>IF(EJ7="-",NA(),EJ7)</f>
        <v>726.81</v>
      </c>
      <c r="EE18" s="80">
        <f>IF(EK7="-",NA(),EK7)</f>
        <v>732.4</v>
      </c>
      <c r="EF18" s="2"/>
      <c r="EG18" s="2"/>
      <c r="EH18" s="2"/>
      <c r="EI18" s="2"/>
      <c r="EJ18" s="78" t="s">
        <v>112</v>
      </c>
      <c r="EK18" s="80">
        <f>IF(EQ7="-",NA(),EQ7)</f>
        <v>618.04</v>
      </c>
      <c r="EL18" s="80">
        <f>IF(ER7="-",NA(),ER7)</f>
        <v>631.22</v>
      </c>
      <c r="EM18" s="80">
        <f>IF(ES7="-",NA(),ES7)</f>
        <v>646.02</v>
      </c>
      <c r="EN18" s="80">
        <f>IF(ET7="-",NA(),ET7)</f>
        <v>664.8</v>
      </c>
      <c r="EO18" s="80">
        <f>IF(EU7="-",NA(),EU7)</f>
        <v>682.89</v>
      </c>
      <c r="EP18" s="2"/>
      <c r="EQ18" s="2"/>
      <c r="ER18" s="2"/>
      <c r="ES18" s="2"/>
      <c r="ET18" s="78" t="s">
        <v>112</v>
      </c>
      <c r="EU18" s="80">
        <f>IF(FA7="-",NA(),FA7)</f>
        <v>371.91</v>
      </c>
      <c r="EV18" s="80">
        <f>IF(FB7="-",NA(),FB7)</f>
        <v>384.8</v>
      </c>
      <c r="EW18" s="80">
        <f>IF(FC7="-",NA(),FC7)</f>
        <v>401.14</v>
      </c>
      <c r="EX18" s="80">
        <f>IF(FD7="-",NA(),FD7)</f>
        <v>410.24</v>
      </c>
      <c r="EY18" s="80">
        <f>IF(FE7="-",NA(),FE7)</f>
        <v>419.69</v>
      </c>
      <c r="EZ18" s="2"/>
      <c r="FA18" s="2"/>
      <c r="FB18" s="2"/>
      <c r="FC18" s="2"/>
      <c r="FD18" s="78" t="s">
        <v>112</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112</v>
      </c>
      <c r="AK19" s="79">
        <f>IF(AQ7="-",NA(),AQ7)</f>
        <v>104.1</v>
      </c>
      <c r="AL19" s="79">
        <f>IF(AR7="-",NA(),AR7)</f>
        <v>103.5</v>
      </c>
      <c r="AM19" s="79">
        <f>IF(AS7="-",NA(),AS7)</f>
        <v>103.3</v>
      </c>
      <c r="AN19" s="79">
        <f>IF(AT7="-",NA(),AT7)</f>
        <v>102.4</v>
      </c>
      <c r="AO19" s="79">
        <f>IF(AU7="-",NA(),AU7)</f>
        <v>98.5</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120</v>
      </c>
      <c r="CC19" s="79">
        <f t="shared" ref="CC19:CG21" si="5">IF(CC12="-",NA(),CC12)</f>
        <v>176.5</v>
      </c>
      <c r="CD19" s="79">
        <f t="shared" si="5"/>
        <v>177.2</v>
      </c>
      <c r="CE19" s="79">
        <f t="shared" si="5"/>
        <v>173.3</v>
      </c>
      <c r="CF19" s="79">
        <f t="shared" si="5"/>
        <v>176.6</v>
      </c>
      <c r="CG19" s="79">
        <f t="shared" si="5"/>
        <v>187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2021-01-15T08:36:32Z</cp:lastPrinted>
  <dcterms:created xsi:type="dcterms:W3CDTF">2020-12-04T03:22:36Z</dcterms:created>
  <dcterms:modified xsi:type="dcterms:W3CDTF">2021-02-09T07:42:40Z</dcterms:modified>
  <cp:category/>
</cp:coreProperties>
</file>